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4" i="1" l="1"/>
  <c r="F19" i="1"/>
  <c r="F10" i="1"/>
  <c r="F17" i="1" l="1"/>
  <c r="F8" i="1"/>
  <c r="F25" i="1" l="1"/>
  <c r="F16" i="1" l="1"/>
  <c r="F11" i="1" l="1"/>
  <c r="F12" i="1"/>
  <c r="F15" i="1"/>
  <c r="F28" i="1" l="1"/>
  <c r="F26" i="1"/>
  <c r="F9" i="1" l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<sst xmlns="http://schemas.openxmlformats.org/spreadsheetml/2006/main" count="32" uniqueCount="32">
  <si>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</si>
  <si>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</si>
  <si>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</si>
  <si>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</si>
  <si>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</si>
  <si>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</si>
  <si>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</si>
  <si>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</si>
  <si>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</si>
  <si>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</si>
  <si>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</si>
  <si>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</si>
  <si>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</si>
  <si>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</si>
  <si>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</si>
  <si>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</si>
  <si>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</si>
  <si>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</si>
  <si>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</si>
  <si>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</si>
  <si>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</si>
  <si>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</si>
  <si>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</si>
  <si>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</si>
  <si>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</si>
  <si>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природоохоронних заходів міста Черкаси на 2019 рік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</si>
  <si>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</si>
  <si>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</si>
  <si>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</si>
  <si>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</si>
  <si>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</si>
  <si>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>Касові видатки станом на 03.07.19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</si>
</sst>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 readingOrder="1"/>
    </xf>
    <xf numFmtId="4" fontId="10" fillId="2" borderId="11" xfId="2" applyNumberFormat="1" applyFont="1" applyFill="1" applyBorder="1" applyAlignment="1">
      <alignment horizontal="center" vertical="center" wrapText="1" readingOrder="1"/>
    </xf>
    <xf numFmtId="0" fontId="4" fillId="2" borderId="12" xfId="2" applyFont="1" applyFill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1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K10" sqref="K10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4.6640625" style="2" customWidth="1"/>
    <col min="5" max="5" width="12.109375" style="2" customWidth="1"/>
    <col min="6" max="6" width="17.6640625" style="2" customWidth="1"/>
    <col min="7" max="16384" width="8.77734375" style="2"/>
  </cols>
  <sheetData>
    <row r="3" spans="1:10" ht="17.399999999999999" customHeight="1" x14ac:dyDescent="0.3">
      <c r="A3" s="37" t="s">
        <v>0</v>
      </c>
      <c r="B3" s="37"/>
      <c r="C3" s="37"/>
      <c r="D3" s="28"/>
      <c r="E3" s="28"/>
      <c r="F3" s="1"/>
    </row>
    <row r="4" spans="1:10" ht="25.2" customHeight="1" x14ac:dyDescent="0.3">
      <c r="A4" s="38" t="s">
        <v>25</v>
      </c>
      <c r="B4" s="38"/>
      <c r="C4" s="38"/>
      <c r="D4" s="29"/>
      <c r="E4" s="29"/>
      <c r="F4" s="4"/>
    </row>
    <row r="5" spans="1:10" ht="22.2" customHeight="1" x14ac:dyDescent="0.3">
      <c r="A5" s="3"/>
      <c r="B5" s="3"/>
      <c r="C5" s="3"/>
      <c r="D5" s="29"/>
      <c r="E5" s="29"/>
      <c r="F5" s="23" t="s">
        <v>22</v>
      </c>
    </row>
    <row r="6" spans="1:10" ht="13.8" customHeight="1" x14ac:dyDescent="0.3">
      <c r="A6" s="40" t="s">
        <v>1</v>
      </c>
      <c r="B6" s="42" t="s">
        <v>2</v>
      </c>
      <c r="C6" s="33" t="s">
        <v>26</v>
      </c>
      <c r="D6" s="33" t="s">
        <v>27</v>
      </c>
      <c r="E6" s="18" t="s">
        <v>28</v>
      </c>
      <c r="F6" s="35" t="s">
        <v>31</v>
      </c>
      <c r="I6" s="5"/>
      <c r="J6" s="5"/>
    </row>
    <row r="7" spans="1:10" ht="23.4" customHeight="1" x14ac:dyDescent="0.3">
      <c r="A7" s="41"/>
      <c r="B7" s="42"/>
      <c r="C7" s="34"/>
      <c r="D7" s="34"/>
      <c r="E7" s="18" t="s">
        <v>29</v>
      </c>
      <c r="F7" s="36"/>
      <c r="I7" s="5"/>
      <c r="J7" s="5"/>
    </row>
    <row r="8" spans="1:10" ht="26.4" x14ac:dyDescent="0.3">
      <c r="A8" s="6">
        <v>1</v>
      </c>
      <c r="B8" s="7" t="s">
        <v>3</v>
      </c>
      <c r="C8" s="19">
        <v>99000</v>
      </c>
      <c r="D8" s="19">
        <v>99000</v>
      </c>
      <c r="E8" s="19"/>
      <c r="F8" s="10">
        <f>26000.64+8871.12+8871.12</f>
        <v>43742.880000000005</v>
      </c>
      <c r="I8" s="5"/>
      <c r="J8" s="5"/>
    </row>
    <row r="9" spans="1:10" ht="26.4" x14ac:dyDescent="0.3">
      <c r="A9" s="8">
        <v>2</v>
      </c>
      <c r="B9" s="9" t="s">
        <v>4</v>
      </c>
      <c r="C9" s="20">
        <v>333000</v>
      </c>
      <c r="D9" s="20">
        <v>333000</v>
      </c>
      <c r="E9" s="20"/>
      <c r="F9" s="10">
        <f>126080+16780+76650</f>
        <v>219510</v>
      </c>
    </row>
    <row r="10" spans="1:10" ht="52.8" x14ac:dyDescent="0.3">
      <c r="A10" s="6">
        <v>3</v>
      </c>
      <c r="B10" s="9" t="s">
        <v>5</v>
      </c>
      <c r="C10" s="20">
        <f>5317000+700805-292999.91</f>
        <v>5724805.0899999999</v>
      </c>
      <c r="D10" s="20">
        <f>5317000+700805-292999.91</f>
        <v>5724805.0899999999</v>
      </c>
      <c r="E10" s="20"/>
      <c r="F10" s="10">
        <f>230250+239750+631000+263684+246800+134000+639980+46000+129800</f>
        <v>2561264</v>
      </c>
    </row>
    <row r="11" spans="1:10" ht="26.4" x14ac:dyDescent="0.3">
      <c r="A11" s="8">
        <v>4</v>
      </c>
      <c r="B11" s="9" t="s">
        <v>6</v>
      </c>
      <c r="C11" s="20">
        <v>758700</v>
      </c>
      <c r="D11" s="20">
        <v>758700</v>
      </c>
      <c r="E11" s="20"/>
      <c r="F11" s="10">
        <f>108696.42</f>
        <v>108696.42</v>
      </c>
    </row>
    <row r="12" spans="1:10" x14ac:dyDescent="0.3">
      <c r="A12" s="6">
        <v>5</v>
      </c>
      <c r="B12" s="9" t="s">
        <v>7</v>
      </c>
      <c r="C12" s="20">
        <v>416950</v>
      </c>
      <c r="D12" s="20">
        <v>416950</v>
      </c>
      <c r="E12" s="20"/>
      <c r="F12" s="10">
        <f>216950</f>
        <v>216950</v>
      </c>
    </row>
    <row r="13" spans="1:10" ht="26.4" x14ac:dyDescent="0.3">
      <c r="A13" s="8">
        <v>6</v>
      </c>
      <c r="B13" s="9" t="s">
        <v>8</v>
      </c>
      <c r="C13" s="20">
        <f>300000+300000-300000</f>
        <v>300000</v>
      </c>
      <c r="D13" s="20">
        <f>300000+300000-300000</f>
        <v>300000</v>
      </c>
      <c r="E13" s="20"/>
      <c r="F13" s="10">
        <f>112450+138000+49500</f>
        <v>299950</v>
      </c>
    </row>
    <row r="14" spans="1:10" ht="39.6" x14ac:dyDescent="0.3">
      <c r="A14" s="6">
        <v>7</v>
      </c>
      <c r="B14" s="9" t="s">
        <v>9</v>
      </c>
      <c r="C14" s="20">
        <v>600000</v>
      </c>
      <c r="D14" s="20">
        <v>600000</v>
      </c>
      <c r="E14" s="20"/>
      <c r="F14" s="10">
        <f>230060</f>
        <v>230060</v>
      </c>
    </row>
    <row r="15" spans="1:10" ht="21" customHeight="1" x14ac:dyDescent="0.3">
      <c r="A15" s="8">
        <v>8</v>
      </c>
      <c r="B15" s="9" t="s">
        <v>10</v>
      </c>
      <c r="C15" s="20">
        <f>300000+300000-300000</f>
        <v>300000</v>
      </c>
      <c r="D15" s="20">
        <f>300000+300000-300000</f>
        <v>300000</v>
      </c>
      <c r="E15" s="20"/>
      <c r="F15" s="10">
        <f>210000</f>
        <v>210000</v>
      </c>
    </row>
    <row r="16" spans="1:10" ht="39.6" x14ac:dyDescent="0.3">
      <c r="A16" s="6">
        <v>9</v>
      </c>
      <c r="B16" s="9" t="s">
        <v>11</v>
      </c>
      <c r="C16" s="20">
        <f>150000+40000</f>
        <v>190000</v>
      </c>
      <c r="D16" s="20">
        <f>150000+40000</f>
        <v>190000</v>
      </c>
      <c r="E16" s="20"/>
      <c r="F16" s="10">
        <f>40000+110000</f>
        <v>150000</v>
      </c>
    </row>
    <row r="17" spans="1:31" x14ac:dyDescent="0.3">
      <c r="A17" s="8">
        <v>10</v>
      </c>
      <c r="B17" s="9" t="s">
        <v>12</v>
      </c>
      <c r="C17" s="20">
        <f>97000+90000-90000</f>
        <v>97000</v>
      </c>
      <c r="D17" s="20">
        <f>97000+90000-90000</f>
        <v>97000</v>
      </c>
      <c r="E17" s="20"/>
      <c r="F17" s="10">
        <f>19500+19500</f>
        <v>39000</v>
      </c>
    </row>
    <row r="18" spans="1:31" x14ac:dyDescent="0.3">
      <c r="A18" s="6">
        <v>11</v>
      </c>
      <c r="B18" s="11" t="s">
        <v>13</v>
      </c>
      <c r="C18" s="20">
        <f>40000+120000-120000</f>
        <v>40000</v>
      </c>
      <c r="D18" s="20">
        <f>40000+120000-120000</f>
        <v>40000</v>
      </c>
      <c r="E18" s="20"/>
      <c r="F18" s="10">
        <v>40000</v>
      </c>
    </row>
    <row r="19" spans="1:31" ht="26.4" x14ac:dyDescent="0.3">
      <c r="A19" s="8">
        <v>12</v>
      </c>
      <c r="B19" s="9" t="s">
        <v>14</v>
      </c>
      <c r="C19" s="20">
        <v>200000</v>
      </c>
      <c r="D19" s="20">
        <v>200000</v>
      </c>
      <c r="E19" s="20"/>
      <c r="F19" s="10">
        <f>14960+29960+52960</f>
        <v>97880</v>
      </c>
    </row>
    <row r="20" spans="1:31" x14ac:dyDescent="0.3">
      <c r="A20" s="6">
        <v>13</v>
      </c>
      <c r="B20" s="9" t="s">
        <v>15</v>
      </c>
      <c r="C20" s="20">
        <v>10000</v>
      </c>
      <c r="D20" s="20">
        <v>10000</v>
      </c>
      <c r="E20" s="20"/>
      <c r="F20" s="10">
        <f>10000</f>
        <v>10000</v>
      </c>
    </row>
    <row r="21" spans="1:31" ht="26.4" x14ac:dyDescent="0.3">
      <c r="A21" s="8">
        <v>14</v>
      </c>
      <c r="B21" s="9" t="s">
        <v>16</v>
      </c>
      <c r="C21" s="20">
        <f>20000+20000-20000</f>
        <v>20000</v>
      </c>
      <c r="D21" s="20">
        <f>20000+20000-20000</f>
        <v>20000</v>
      </c>
      <c r="E21" s="20"/>
      <c r="F21" s="10"/>
    </row>
    <row r="22" spans="1:31" x14ac:dyDescent="0.3">
      <c r="A22" s="6">
        <v>15</v>
      </c>
      <c r="B22" s="9" t="s">
        <v>17</v>
      </c>
      <c r="C22" s="20">
        <v>41350</v>
      </c>
      <c r="D22" s="20">
        <v>41350</v>
      </c>
      <c r="E22" s="20"/>
      <c r="F22" s="10"/>
    </row>
    <row r="23" spans="1:31" ht="26.4" x14ac:dyDescent="0.3">
      <c r="A23" s="8">
        <v>16</v>
      </c>
      <c r="B23" s="9" t="s">
        <v>18</v>
      </c>
      <c r="C23" s="20">
        <v>100000</v>
      </c>
      <c r="D23" s="20">
        <v>100000</v>
      </c>
      <c r="E23" s="20"/>
      <c r="F23" s="10">
        <f>62525.04</f>
        <v>62525.04</v>
      </c>
    </row>
    <row r="24" spans="1:31" ht="26.4" x14ac:dyDescent="0.3">
      <c r="A24" s="6">
        <v>17</v>
      </c>
      <c r="B24" s="12" t="s">
        <v>19</v>
      </c>
      <c r="C24" s="21">
        <v>200000</v>
      </c>
      <c r="D24" s="21">
        <v>200000</v>
      </c>
      <c r="E24" s="21"/>
      <c r="F24" s="10">
        <f>32308.08+50000.6</f>
        <v>82308.679999999993</v>
      </c>
    </row>
    <row r="25" spans="1:31" ht="26.4" x14ac:dyDescent="0.3">
      <c r="A25" s="24">
        <v>18</v>
      </c>
      <c r="B25" s="25" t="s">
        <v>20</v>
      </c>
      <c r="C25" s="21">
        <f>80000+100000-100000</f>
        <v>80000</v>
      </c>
      <c r="D25" s="21">
        <f>80000+100000-100000</f>
        <v>80000</v>
      </c>
      <c r="E25" s="21"/>
      <c r="F25" s="10">
        <f>40000+40000</f>
        <v>80000</v>
      </c>
    </row>
    <row r="26" spans="1:31" x14ac:dyDescent="0.3">
      <c r="A26" s="6">
        <v>19</v>
      </c>
      <c r="B26" s="26" t="s">
        <v>23</v>
      </c>
      <c r="C26" s="10">
        <v>1750000</v>
      </c>
      <c r="D26" s="10">
        <v>1750000</v>
      </c>
      <c r="E26" s="10"/>
      <c r="F26" s="10">
        <f>1746000</f>
        <v>1746000</v>
      </c>
    </row>
    <row r="27" spans="1:31" ht="27" x14ac:dyDescent="0.3">
      <c r="A27" s="30">
        <v>20</v>
      </c>
      <c r="B27" s="26" t="s">
        <v>30</v>
      </c>
      <c r="C27" s="10">
        <f>D27</f>
        <v>100000</v>
      </c>
      <c r="D27" s="10">
        <v>100000</v>
      </c>
      <c r="E27" s="10">
        <v>100000</v>
      </c>
      <c r="F27" s="10"/>
    </row>
    <row r="28" spans="1:31" ht="16.2" x14ac:dyDescent="0.3">
      <c r="A28" s="27"/>
      <c r="B28" s="32" t="s">
        <v>21</v>
      </c>
      <c r="C28" s="22">
        <f>SUM(C8:C27)</f>
        <v>11360805.09</v>
      </c>
      <c r="D28" s="22">
        <f t="shared" ref="D28:E28" si="0">SUM(D8:D27)</f>
        <v>11360805.09</v>
      </c>
      <c r="E28" s="22">
        <f t="shared" si="0"/>
        <v>100000</v>
      </c>
      <c r="F28" s="31">
        <f>SUM(F8:F26)</f>
        <v>6197887.0199999996</v>
      </c>
    </row>
    <row r="30" spans="1:31" s="17" customFormat="1" ht="41.25" customHeight="1" x14ac:dyDescent="0.35">
      <c r="A30" s="39" t="s">
        <v>24</v>
      </c>
      <c r="B30" s="39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</row>
  </sheetData>
  <mergeCells count="8">
    <mergeCell ref="D6:D7"/>
    <mergeCell ref="F6:F7"/>
    <mergeCell ref="A3:C3"/>
    <mergeCell ref="A4:C4"/>
    <mergeCell ref="A30:B30"/>
    <mergeCell ref="A6:A7"/>
    <mergeCell ref="B6:B7"/>
    <mergeCell ref="C6:C7"/>
  </mergeCells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2019-07-01T11:20:28Z</cp:lastPrinted>
  <dcterms:created xsi:type="dcterms:W3CDTF">2019-02-21T08:09:17Z</dcterms:created>
  <dcterms:modified xsi:type="dcterms:W3CDTF">2019-07-03T11:24:33Z</dcterms:modified>
</cp:coreProperties>
</file>